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共有\管理係\調査・統計\オープンデータ（情報システム課）\"/>
    </mc:Choice>
  </mc:AlternateContent>
  <bookViews>
    <workbookView xWindow="0" yWindow="0" windowWidth="24090" windowHeight="8595"/>
  </bookViews>
  <sheets>
    <sheet name="9-19体育館" sheetId="1" r:id="rId1"/>
  </sheets>
  <calcPr calcId="162913"/>
</workbook>
</file>

<file path=xl/calcChain.xml><?xml version="1.0" encoding="utf-8"?>
<calcChain xmlns="http://schemas.openxmlformats.org/spreadsheetml/2006/main">
  <c r="J70" i="1" l="1"/>
  <c r="L70" i="1"/>
  <c r="K70" i="1"/>
  <c r="L69" i="1"/>
  <c r="K69" i="1"/>
  <c r="L68" i="1"/>
  <c r="K68" i="1"/>
  <c r="I70" i="1"/>
  <c r="J69" i="1"/>
  <c r="I69" i="1"/>
  <c r="J68" i="1"/>
  <c r="I68" i="1"/>
  <c r="L39" i="1" l="1"/>
  <c r="K39" i="1"/>
  <c r="L29" i="1"/>
  <c r="L28" i="1"/>
  <c r="K28" i="1"/>
  <c r="L24" i="1"/>
  <c r="K24" i="1"/>
  <c r="L15" i="1"/>
  <c r="L11" i="1"/>
  <c r="K11" i="1"/>
  <c r="J63" i="1"/>
  <c r="J39" i="1"/>
  <c r="J29" i="1"/>
  <c r="I29" i="1"/>
  <c r="J28" i="1"/>
  <c r="I28" i="1"/>
  <c r="J24" i="1"/>
  <c r="I24" i="1"/>
  <c r="J15" i="1"/>
  <c r="I15" i="1"/>
</calcChain>
</file>

<file path=xl/sharedStrings.xml><?xml version="1.0" encoding="utf-8"?>
<sst xmlns="http://schemas.openxmlformats.org/spreadsheetml/2006/main" count="533" uniqueCount="58">
  <si>
    <t>区分</t>
  </si>
  <si>
    <t>種類</t>
  </si>
  <si>
    <t>平成27年度件数</t>
  </si>
  <si>
    <t>平成27年度人数</t>
  </si>
  <si>
    <t>平成28年度件数</t>
  </si>
  <si>
    <t>平成28年度人数</t>
  </si>
  <si>
    <t>平成29年度件数</t>
  </si>
  <si>
    <t>平成29年度人数</t>
  </si>
  <si>
    <t>総合体育館</t>
  </si>
  <si>
    <t>卓球</t>
  </si>
  <si>
    <t>バドミントン</t>
  </si>
  <si>
    <t>バレーボール</t>
  </si>
  <si>
    <t>バスケットボール</t>
  </si>
  <si>
    <t>-</t>
  </si>
  <si>
    <t>ソフトバレー・インディアカ</t>
  </si>
  <si>
    <t>トレーニングルーム</t>
  </si>
  <si>
    <t>体操・ダンス</t>
  </si>
  <si>
    <t>会議室</t>
  </si>
  <si>
    <t>放送設備</t>
  </si>
  <si>
    <t>その他</t>
  </si>
  <si>
    <t>集合営利宣伝</t>
  </si>
  <si>
    <t>社会体育自主事業</t>
  </si>
  <si>
    <t>武道体育館</t>
  </si>
  <si>
    <t>柔道</t>
  </si>
  <si>
    <t>剣道・少林寺</t>
  </si>
  <si>
    <t>空手</t>
  </si>
  <si>
    <t>太極拳</t>
  </si>
  <si>
    <t>スポーツ交流館</t>
  </si>
  <si>
    <t>フットサル</t>
  </si>
  <si>
    <t>二宮体育館</t>
  </si>
  <si>
    <t>ソフトバレー</t>
  </si>
  <si>
    <t>物部地域体育館</t>
  </si>
  <si>
    <t>　弓　　　　道　　　　場</t>
  </si>
  <si>
    <t>　二　宮　弓　道　場</t>
  </si>
  <si>
    <t>小中学校</t>
  </si>
  <si>
    <t>体育館</t>
  </si>
  <si>
    <t>運動場</t>
  </si>
  <si>
    <t>柔剣道場</t>
  </si>
  <si>
    <t>平成30年度件数</t>
    <rPh sb="0" eb="2">
      <t>ヘイセイ</t>
    </rPh>
    <rPh sb="4" eb="6">
      <t>ネンド</t>
    </rPh>
    <rPh sb="6" eb="8">
      <t>ケンスウ</t>
    </rPh>
    <phoneticPr fontId="18"/>
  </si>
  <si>
    <t>平成30年度人数</t>
    <rPh sb="0" eb="2">
      <t>ヘイセイ</t>
    </rPh>
    <rPh sb="4" eb="6">
      <t>ネンド</t>
    </rPh>
    <rPh sb="6" eb="8">
      <t>ニンズウ</t>
    </rPh>
    <phoneticPr fontId="18"/>
  </si>
  <si>
    <t>-</t>
    <phoneticPr fontId="18"/>
  </si>
  <si>
    <t>-</t>
    <phoneticPr fontId="18"/>
  </si>
  <si>
    <t>-</t>
    <phoneticPr fontId="18"/>
  </si>
  <si>
    <t>-</t>
    <phoneticPr fontId="18"/>
  </si>
  <si>
    <t>-</t>
    <phoneticPr fontId="18"/>
  </si>
  <si>
    <t>平成31年度件数</t>
    <rPh sb="0" eb="2">
      <t>ヘイセイ</t>
    </rPh>
    <rPh sb="4" eb="6">
      <t>ネンド</t>
    </rPh>
    <rPh sb="6" eb="8">
      <t>ケンスウ</t>
    </rPh>
    <phoneticPr fontId="18"/>
  </si>
  <si>
    <t>平成31年度人数</t>
    <rPh sb="0" eb="2">
      <t>ヘイセイ</t>
    </rPh>
    <rPh sb="4" eb="6">
      <t>ネンド</t>
    </rPh>
    <rPh sb="6" eb="8">
      <t>ニンズウ</t>
    </rPh>
    <phoneticPr fontId="18"/>
  </si>
  <si>
    <t>-</t>
    <phoneticPr fontId="18"/>
  </si>
  <si>
    <t>令和2年度件数</t>
    <rPh sb="0" eb="2">
      <t>レイワ</t>
    </rPh>
    <rPh sb="3" eb="5">
      <t>ネンド</t>
    </rPh>
    <rPh sb="5" eb="7">
      <t>ケンスウ</t>
    </rPh>
    <phoneticPr fontId="18"/>
  </si>
  <si>
    <t>令和2年度人数</t>
    <rPh sb="0" eb="2">
      <t>レイワ</t>
    </rPh>
    <rPh sb="3" eb="5">
      <t>ネンド</t>
    </rPh>
    <rPh sb="5" eb="7">
      <t>ニンズウ</t>
    </rPh>
    <phoneticPr fontId="18"/>
  </si>
  <si>
    <t>-</t>
    <phoneticPr fontId="18"/>
  </si>
  <si>
    <t>令和3年度件数</t>
    <rPh sb="0" eb="2">
      <t>レイワ</t>
    </rPh>
    <rPh sb="3" eb="5">
      <t>ネンド</t>
    </rPh>
    <rPh sb="5" eb="7">
      <t>ケンスウ</t>
    </rPh>
    <phoneticPr fontId="18"/>
  </si>
  <si>
    <t>令和3年度人数</t>
    <rPh sb="0" eb="2">
      <t>レイワ</t>
    </rPh>
    <rPh sb="3" eb="5">
      <t>ネンド</t>
    </rPh>
    <rPh sb="5" eb="7">
      <t>ニンズウ</t>
    </rPh>
    <phoneticPr fontId="18"/>
  </si>
  <si>
    <t>令和4年度件数</t>
    <rPh sb="0" eb="2">
      <t>レイワ</t>
    </rPh>
    <rPh sb="3" eb="5">
      <t>ネンド</t>
    </rPh>
    <rPh sb="5" eb="7">
      <t>ケンスウ</t>
    </rPh>
    <phoneticPr fontId="18"/>
  </si>
  <si>
    <t>令和4年度人数</t>
    <rPh sb="0" eb="2">
      <t>レイワ</t>
    </rPh>
    <rPh sb="3" eb="5">
      <t>ネンド</t>
    </rPh>
    <rPh sb="5" eb="7">
      <t>ニンズウ</t>
    </rPh>
    <phoneticPr fontId="18"/>
  </si>
  <si>
    <t>山前南地域体育館</t>
    <rPh sb="0" eb="2">
      <t>ヤママエ</t>
    </rPh>
    <rPh sb="2" eb="3">
      <t>ミナミ</t>
    </rPh>
    <phoneticPr fontId="18"/>
  </si>
  <si>
    <t>東沼地域体育館</t>
    <rPh sb="0" eb="2">
      <t>ヒガシヌマ</t>
    </rPh>
    <phoneticPr fontId="18"/>
  </si>
  <si>
    <t>中村南地域体育館</t>
    <rPh sb="0" eb="3">
      <t>ナカムラミナミ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</si>
</sst>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" fontId="0" fillId="0" borderId="0" xfId="0" applyNumberFormat="1">
      <alignment vertical="center"/>
    </xf>
    <xf numFmtId="38" fontId="14" fillId="0" borderId="0" xfId="1" applyFont="1">
      <alignment vertical="center"/>
    </xf>
    <xf numFmtId="0" fontId="14" fillId="0" borderId="0" xfId="0" applyFont="1">
      <alignment vertical="center"/>
    </xf>
    <xf numFmtId="3" fontId="14" fillId="0" borderId="0" xfId="0" applyNumberFormat="1" applyFont="1">
      <alignment vertical="center"/>
    </xf>
    <xf numFmtId="38" fontId="19" fillId="0" borderId="0" xfId="1" applyFont="1">
      <alignment vertical="center"/>
    </xf>
    <xf numFmtId="0" fontId="19" fillId="0" borderId="0" xfId="0" applyFont="1">
      <alignment vertical="center"/>
    </xf>
    <xf numFmtId="176" fontId="20" fillId="0" borderId="0" xfId="0" applyNumberFormat="1" applyFont="1">
      <alignment vertical="center"/>
    </xf>
    <xf numFmtId="177" fontId="20" fillId="0" borderId="0" xfId="0" applyNumberFormat="1" applyFo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>
      <alignment vertical="center"/>
    </xf>
    <xf numFmtId="177" fontId="0" fillId="0" borderId="0" xfId="0" applyNumberForma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view="pageBreakPreview" zoomScaleNormal="100" zoomScaleSheetLayoutView="100" workbookViewId="0">
      <pane xSplit="6" ySplit="1" topLeftCell="L29" activePane="bottomRight" state="frozen"/>
      <selection pane="topRight" activeCell="G1" sqref="G1"/>
      <selection pane="bottomLeft" activeCell="A2" sqref="A2"/>
      <selection pane="bottomRight" activeCell="M41" sqref="M41"/>
    </sheetView>
  </sheetViews>
  <sheetFormatPr defaultRowHeight="18.75" outlineLevelCol="1" x14ac:dyDescent="0.4"/>
  <cols>
    <col min="1" max="1" width="16.75" customWidth="1"/>
    <col min="2" max="2" width="24.5" customWidth="1"/>
    <col min="3" max="6" width="9.375" hidden="1" customWidth="1" outlineLevel="1"/>
    <col min="7" max="7" width="9.375" style="2" customWidth="1" collapsed="1"/>
    <col min="8" max="8" width="9.375" style="2" customWidth="1"/>
    <col min="14" max="14" width="9" customWidth="1"/>
    <col min="15" max="15" width="9.125" customWidth="1"/>
  </cols>
  <sheetData>
    <row r="1" spans="1:18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5" t="s">
        <v>6</v>
      </c>
      <c r="H1" s="5" t="s">
        <v>7</v>
      </c>
      <c r="I1" s="6" t="s">
        <v>38</v>
      </c>
      <c r="J1" s="6" t="s">
        <v>39</v>
      </c>
      <c r="K1" s="6" t="s">
        <v>45</v>
      </c>
      <c r="L1" s="6" t="s">
        <v>46</v>
      </c>
      <c r="M1" s="10" t="s">
        <v>48</v>
      </c>
      <c r="N1" s="9" t="s">
        <v>49</v>
      </c>
      <c r="O1" s="10" t="s">
        <v>51</v>
      </c>
      <c r="P1" s="9" t="s">
        <v>52</v>
      </c>
      <c r="Q1" s="10" t="s">
        <v>53</v>
      </c>
      <c r="R1" s="9" t="s">
        <v>54</v>
      </c>
    </row>
    <row r="2" spans="1:18" x14ac:dyDescent="0.4">
      <c r="A2" t="s">
        <v>8</v>
      </c>
      <c r="B2" t="s">
        <v>9</v>
      </c>
      <c r="C2">
        <v>691</v>
      </c>
      <c r="D2" s="1">
        <v>19084</v>
      </c>
      <c r="E2">
        <v>702</v>
      </c>
      <c r="F2" s="1">
        <v>19814</v>
      </c>
      <c r="G2" s="5">
        <v>808</v>
      </c>
      <c r="H2" s="5">
        <v>20567</v>
      </c>
      <c r="I2" s="7">
        <v>652</v>
      </c>
      <c r="J2" s="7">
        <v>18528</v>
      </c>
      <c r="K2" s="8">
        <v>630</v>
      </c>
      <c r="L2" s="8">
        <v>18004</v>
      </c>
      <c r="M2" s="8">
        <v>454</v>
      </c>
      <c r="N2" s="11">
        <v>12055</v>
      </c>
      <c r="O2" s="8">
        <v>442</v>
      </c>
      <c r="P2" s="8">
        <v>12716</v>
      </c>
      <c r="Q2" s="8">
        <v>582</v>
      </c>
      <c r="R2" s="8">
        <v>15702</v>
      </c>
    </row>
    <row r="3" spans="1:18" x14ac:dyDescent="0.4">
      <c r="A3" t="s">
        <v>8</v>
      </c>
      <c r="B3" t="s">
        <v>10</v>
      </c>
      <c r="C3">
        <v>581</v>
      </c>
      <c r="D3" s="1">
        <v>16643</v>
      </c>
      <c r="E3">
        <v>662</v>
      </c>
      <c r="F3" s="1">
        <v>18154</v>
      </c>
      <c r="G3" s="5">
        <v>556</v>
      </c>
      <c r="H3" s="5">
        <v>16023</v>
      </c>
      <c r="I3" s="7">
        <v>542</v>
      </c>
      <c r="J3" s="7">
        <v>14875</v>
      </c>
      <c r="K3" s="8">
        <v>635</v>
      </c>
      <c r="L3" s="8">
        <v>15349</v>
      </c>
      <c r="M3" s="8">
        <v>533</v>
      </c>
      <c r="N3" s="11">
        <v>8304</v>
      </c>
      <c r="O3" s="8">
        <v>573</v>
      </c>
      <c r="P3" s="8">
        <v>11466</v>
      </c>
      <c r="Q3" s="8">
        <v>644</v>
      </c>
      <c r="R3" s="8">
        <v>12887</v>
      </c>
    </row>
    <row r="4" spans="1:18" x14ac:dyDescent="0.4">
      <c r="A4" t="s">
        <v>8</v>
      </c>
      <c r="B4" t="s">
        <v>11</v>
      </c>
      <c r="C4">
        <v>22</v>
      </c>
      <c r="D4" s="1">
        <v>4920</v>
      </c>
      <c r="E4">
        <v>14</v>
      </c>
      <c r="F4" s="1">
        <v>4330</v>
      </c>
      <c r="G4" s="5">
        <v>14</v>
      </c>
      <c r="H4" s="5">
        <v>3510</v>
      </c>
      <c r="I4" s="7">
        <v>16</v>
      </c>
      <c r="J4" s="7">
        <v>3340</v>
      </c>
      <c r="K4" s="8">
        <v>13</v>
      </c>
      <c r="L4" s="8">
        <v>2091</v>
      </c>
      <c r="M4" s="8">
        <v>2</v>
      </c>
      <c r="N4" s="11">
        <v>155</v>
      </c>
      <c r="O4" s="8">
        <v>5</v>
      </c>
      <c r="P4" s="8">
        <v>417</v>
      </c>
      <c r="Q4" s="8">
        <v>15</v>
      </c>
      <c r="R4" s="8">
        <v>1715</v>
      </c>
    </row>
    <row r="5" spans="1:18" x14ac:dyDescent="0.4">
      <c r="A5" t="s">
        <v>8</v>
      </c>
      <c r="B5" t="s">
        <v>12</v>
      </c>
      <c r="C5" t="s">
        <v>13</v>
      </c>
      <c r="D5" t="s">
        <v>13</v>
      </c>
      <c r="E5" t="s">
        <v>13</v>
      </c>
      <c r="F5" t="s">
        <v>13</v>
      </c>
      <c r="G5" s="5" t="s">
        <v>13</v>
      </c>
      <c r="H5" s="5" t="s">
        <v>13</v>
      </c>
      <c r="I5" s="7" t="s">
        <v>40</v>
      </c>
      <c r="J5" s="7" t="s">
        <v>41</v>
      </c>
      <c r="K5" s="8" t="s">
        <v>41</v>
      </c>
      <c r="L5" s="8" t="s">
        <v>41</v>
      </c>
      <c r="M5" s="8" t="s">
        <v>50</v>
      </c>
      <c r="N5" s="11" t="s">
        <v>50</v>
      </c>
      <c r="O5" s="8" t="s">
        <v>40</v>
      </c>
      <c r="P5" s="11" t="s">
        <v>40</v>
      </c>
      <c r="Q5" s="8" t="s">
        <v>40</v>
      </c>
      <c r="R5" s="11" t="s">
        <v>40</v>
      </c>
    </row>
    <row r="6" spans="1:18" x14ac:dyDescent="0.4">
      <c r="A6" t="s">
        <v>8</v>
      </c>
      <c r="B6" t="s">
        <v>14</v>
      </c>
      <c r="C6">
        <v>18</v>
      </c>
      <c r="D6">
        <v>820</v>
      </c>
      <c r="E6">
        <v>20</v>
      </c>
      <c r="F6">
        <v>727</v>
      </c>
      <c r="G6" s="5">
        <v>17</v>
      </c>
      <c r="H6" s="5">
        <v>652</v>
      </c>
      <c r="I6" s="7">
        <v>4</v>
      </c>
      <c r="J6" s="7">
        <v>630</v>
      </c>
      <c r="K6" s="8">
        <v>5</v>
      </c>
      <c r="L6" s="8">
        <v>857</v>
      </c>
      <c r="M6" s="8">
        <v>2</v>
      </c>
      <c r="N6" s="11">
        <v>80</v>
      </c>
      <c r="O6" s="8">
        <v>3</v>
      </c>
      <c r="P6" s="8">
        <v>380</v>
      </c>
      <c r="Q6" s="8">
        <v>15</v>
      </c>
      <c r="R6" s="8">
        <v>770</v>
      </c>
    </row>
    <row r="7" spans="1:18" x14ac:dyDescent="0.4">
      <c r="A7" t="s">
        <v>8</v>
      </c>
      <c r="B7" t="s">
        <v>15</v>
      </c>
      <c r="C7" s="4">
        <v>9006</v>
      </c>
      <c r="D7" s="1">
        <v>9006</v>
      </c>
      <c r="E7" s="1">
        <v>10821</v>
      </c>
      <c r="F7" s="1">
        <v>10821</v>
      </c>
      <c r="G7" s="5">
        <v>10401</v>
      </c>
      <c r="H7" s="5">
        <v>10401</v>
      </c>
      <c r="I7" s="7">
        <v>8441</v>
      </c>
      <c r="J7" s="7">
        <v>8441</v>
      </c>
      <c r="K7" s="8">
        <v>14447</v>
      </c>
      <c r="L7" s="8">
        <v>14447</v>
      </c>
      <c r="M7" s="8">
        <v>5910</v>
      </c>
      <c r="N7" s="11">
        <v>5910</v>
      </c>
      <c r="O7" s="8">
        <v>7591</v>
      </c>
      <c r="P7" s="8">
        <v>7591</v>
      </c>
      <c r="Q7" s="8">
        <v>9730</v>
      </c>
      <c r="R7" s="8">
        <v>9730</v>
      </c>
    </row>
    <row r="8" spans="1:18" x14ac:dyDescent="0.4">
      <c r="A8" t="s">
        <v>8</v>
      </c>
      <c r="B8" t="s">
        <v>16</v>
      </c>
      <c r="C8" t="s">
        <v>13</v>
      </c>
      <c r="D8" t="s">
        <v>13</v>
      </c>
      <c r="E8" t="s">
        <v>13</v>
      </c>
      <c r="F8" t="s">
        <v>13</v>
      </c>
      <c r="G8" s="5">
        <v>5</v>
      </c>
      <c r="H8" s="5">
        <v>357</v>
      </c>
      <c r="I8" s="7">
        <v>4</v>
      </c>
      <c r="J8" s="7">
        <v>425</v>
      </c>
      <c r="K8" s="8">
        <v>3</v>
      </c>
      <c r="L8" s="8">
        <v>122</v>
      </c>
      <c r="M8" s="8">
        <v>0</v>
      </c>
      <c r="N8" s="11">
        <v>0</v>
      </c>
      <c r="O8" s="8">
        <v>0</v>
      </c>
      <c r="P8" s="11">
        <v>0</v>
      </c>
      <c r="Q8" s="8">
        <v>6</v>
      </c>
      <c r="R8" s="8">
        <v>145</v>
      </c>
    </row>
    <row r="9" spans="1:18" x14ac:dyDescent="0.4">
      <c r="A9" t="s">
        <v>8</v>
      </c>
      <c r="B9" t="s">
        <v>17</v>
      </c>
      <c r="C9">
        <v>102</v>
      </c>
      <c r="D9" s="1">
        <v>2239</v>
      </c>
      <c r="E9">
        <v>98</v>
      </c>
      <c r="F9" s="1">
        <v>2106</v>
      </c>
      <c r="G9" s="5">
        <v>97</v>
      </c>
      <c r="H9" s="5">
        <v>1486</v>
      </c>
      <c r="I9" s="7">
        <v>105</v>
      </c>
      <c r="J9" s="7">
        <v>1910</v>
      </c>
      <c r="K9" s="8">
        <v>84</v>
      </c>
      <c r="L9" s="8">
        <v>1665</v>
      </c>
      <c r="M9" s="8">
        <v>41</v>
      </c>
      <c r="N9" s="11">
        <v>607</v>
      </c>
      <c r="O9" s="8">
        <v>44</v>
      </c>
      <c r="P9" s="8">
        <v>575</v>
      </c>
      <c r="Q9" s="8">
        <v>57</v>
      </c>
      <c r="R9" s="8">
        <v>901</v>
      </c>
    </row>
    <row r="10" spans="1:18" x14ac:dyDescent="0.4">
      <c r="A10" t="s">
        <v>8</v>
      </c>
      <c r="B10" t="s">
        <v>18</v>
      </c>
      <c r="C10">
        <v>11</v>
      </c>
      <c r="D10" t="s">
        <v>13</v>
      </c>
      <c r="E10">
        <v>30</v>
      </c>
      <c r="F10" t="s">
        <v>13</v>
      </c>
      <c r="G10" s="5">
        <v>33</v>
      </c>
      <c r="H10" s="5" t="s">
        <v>13</v>
      </c>
      <c r="I10" s="7">
        <v>36</v>
      </c>
      <c r="J10" s="7" t="s">
        <v>41</v>
      </c>
      <c r="K10" s="8">
        <v>39</v>
      </c>
      <c r="L10" s="8" t="s">
        <v>47</v>
      </c>
      <c r="M10" s="8">
        <v>15</v>
      </c>
      <c r="N10" s="11" t="s">
        <v>50</v>
      </c>
      <c r="O10" s="8">
        <v>15</v>
      </c>
      <c r="P10" s="11" t="s">
        <v>40</v>
      </c>
      <c r="Q10" s="8">
        <v>37</v>
      </c>
      <c r="R10" s="11" t="s">
        <v>40</v>
      </c>
    </row>
    <row r="11" spans="1:18" x14ac:dyDescent="0.4">
      <c r="A11" t="s">
        <v>8</v>
      </c>
      <c r="B11" t="s">
        <v>19</v>
      </c>
      <c r="C11">
        <v>49</v>
      </c>
      <c r="D11" s="1">
        <v>5875</v>
      </c>
      <c r="E11">
        <v>20</v>
      </c>
      <c r="F11" s="1">
        <v>4175</v>
      </c>
      <c r="G11" s="5">
        <v>18</v>
      </c>
      <c r="H11" s="5">
        <v>4705</v>
      </c>
      <c r="I11" s="7">
        <v>71</v>
      </c>
      <c r="J11" s="7">
        <v>6300</v>
      </c>
      <c r="K11" s="8">
        <f>47+1</f>
        <v>48</v>
      </c>
      <c r="L11" s="8">
        <f>4910+800</f>
        <v>5710</v>
      </c>
      <c r="M11" s="8">
        <v>3</v>
      </c>
      <c r="N11" s="11">
        <v>92</v>
      </c>
      <c r="O11" s="8">
        <v>6</v>
      </c>
      <c r="P11" s="8">
        <v>1057</v>
      </c>
      <c r="Q11" s="8">
        <v>27</v>
      </c>
      <c r="R11" s="8">
        <v>1731</v>
      </c>
    </row>
    <row r="12" spans="1:18" x14ac:dyDescent="0.4">
      <c r="A12" t="s">
        <v>8</v>
      </c>
      <c r="B12" t="s">
        <v>20</v>
      </c>
      <c r="C12" t="s">
        <v>13</v>
      </c>
      <c r="D12" t="s">
        <v>13</v>
      </c>
      <c r="E12" t="s">
        <v>13</v>
      </c>
      <c r="F12" t="s">
        <v>13</v>
      </c>
      <c r="G12" s="5" t="s">
        <v>13</v>
      </c>
      <c r="H12" s="5" t="s">
        <v>13</v>
      </c>
      <c r="I12" s="7" t="s">
        <v>41</v>
      </c>
      <c r="J12" s="7" t="s">
        <v>41</v>
      </c>
      <c r="K12" s="8" t="s">
        <v>47</v>
      </c>
      <c r="L12" s="8" t="s">
        <v>41</v>
      </c>
      <c r="M12" s="8" t="s">
        <v>50</v>
      </c>
      <c r="N12" s="11" t="s">
        <v>50</v>
      </c>
      <c r="O12" s="8" t="s">
        <v>40</v>
      </c>
      <c r="P12" s="11" t="s">
        <v>40</v>
      </c>
      <c r="Q12" s="8" t="s">
        <v>40</v>
      </c>
      <c r="R12" s="11" t="s">
        <v>40</v>
      </c>
    </row>
    <row r="13" spans="1:18" x14ac:dyDescent="0.4">
      <c r="A13" t="s">
        <v>8</v>
      </c>
      <c r="B13" t="s">
        <v>21</v>
      </c>
      <c r="C13">
        <v>16</v>
      </c>
      <c r="D13">
        <v>708</v>
      </c>
      <c r="E13">
        <v>17</v>
      </c>
      <c r="F13">
        <v>599</v>
      </c>
      <c r="G13" s="5">
        <v>12</v>
      </c>
      <c r="H13" s="5">
        <v>440</v>
      </c>
      <c r="I13" s="7">
        <v>28</v>
      </c>
      <c r="J13" s="7">
        <v>860</v>
      </c>
      <c r="K13" s="8">
        <v>16</v>
      </c>
      <c r="L13" s="8">
        <v>454</v>
      </c>
      <c r="M13" s="8">
        <v>3</v>
      </c>
      <c r="N13" s="11">
        <v>100</v>
      </c>
      <c r="O13" s="8">
        <v>10</v>
      </c>
      <c r="P13" s="8">
        <v>456</v>
      </c>
      <c r="Q13" s="8">
        <v>15</v>
      </c>
      <c r="R13" s="8">
        <v>373</v>
      </c>
    </row>
    <row r="14" spans="1:18" x14ac:dyDescent="0.4">
      <c r="A14" t="s">
        <v>22</v>
      </c>
      <c r="B14" t="s">
        <v>23</v>
      </c>
      <c r="C14">
        <v>30</v>
      </c>
      <c r="D14" s="1">
        <v>1810</v>
      </c>
      <c r="E14">
        <v>32</v>
      </c>
      <c r="F14" s="1">
        <v>3104</v>
      </c>
      <c r="G14" s="5">
        <v>35</v>
      </c>
      <c r="H14" s="5">
        <v>4441</v>
      </c>
      <c r="I14" s="7">
        <v>62</v>
      </c>
      <c r="J14" s="7">
        <v>7656</v>
      </c>
      <c r="K14" s="8">
        <v>54</v>
      </c>
      <c r="L14" s="8">
        <v>7098</v>
      </c>
      <c r="M14" s="8">
        <v>26</v>
      </c>
      <c r="N14" s="11">
        <v>3100</v>
      </c>
      <c r="O14" s="8">
        <v>22</v>
      </c>
      <c r="P14" s="8">
        <v>4810</v>
      </c>
      <c r="Q14" s="8">
        <v>40</v>
      </c>
      <c r="R14" s="8">
        <v>5278</v>
      </c>
    </row>
    <row r="15" spans="1:18" x14ac:dyDescent="0.4">
      <c r="A15" t="s">
        <v>22</v>
      </c>
      <c r="B15" t="s">
        <v>24</v>
      </c>
      <c r="C15">
        <v>82</v>
      </c>
      <c r="D15" s="1">
        <v>1364</v>
      </c>
      <c r="E15">
        <v>93</v>
      </c>
      <c r="F15" s="1">
        <v>1287</v>
      </c>
      <c r="G15" s="5">
        <v>124</v>
      </c>
      <c r="H15" s="5">
        <v>2428</v>
      </c>
      <c r="I15" s="7">
        <f>85+1</f>
        <v>86</v>
      </c>
      <c r="J15" s="7">
        <f>2014+160</f>
        <v>2174</v>
      </c>
      <c r="K15" s="8">
        <v>43</v>
      </c>
      <c r="L15" s="8">
        <f>1525+20</f>
        <v>1545</v>
      </c>
      <c r="M15" s="8">
        <v>15</v>
      </c>
      <c r="N15" s="11">
        <v>218</v>
      </c>
      <c r="O15" s="8">
        <v>31</v>
      </c>
      <c r="P15" s="8">
        <v>346</v>
      </c>
      <c r="Q15" s="8">
        <v>20</v>
      </c>
      <c r="R15" s="8">
        <v>583</v>
      </c>
    </row>
    <row r="16" spans="1:18" x14ac:dyDescent="0.4">
      <c r="A16" t="s">
        <v>22</v>
      </c>
      <c r="B16" t="s">
        <v>25</v>
      </c>
      <c r="C16">
        <v>62</v>
      </c>
      <c r="D16" s="1">
        <v>5455</v>
      </c>
      <c r="E16">
        <v>59</v>
      </c>
      <c r="F16" s="1">
        <v>6264</v>
      </c>
      <c r="G16" s="5">
        <v>38</v>
      </c>
      <c r="H16" s="5">
        <v>4288</v>
      </c>
      <c r="I16" s="7">
        <v>58</v>
      </c>
      <c r="J16" s="7">
        <v>4659</v>
      </c>
      <c r="K16" s="8">
        <v>54</v>
      </c>
      <c r="L16" s="8">
        <v>4855</v>
      </c>
      <c r="M16" s="8">
        <v>46</v>
      </c>
      <c r="N16" s="11">
        <v>2113</v>
      </c>
      <c r="O16" s="8">
        <v>39</v>
      </c>
      <c r="P16" s="8">
        <v>2529</v>
      </c>
      <c r="Q16" s="8">
        <v>63</v>
      </c>
      <c r="R16" s="8">
        <v>5596</v>
      </c>
    </row>
    <row r="17" spans="1:18" x14ac:dyDescent="0.4">
      <c r="A17" t="s">
        <v>22</v>
      </c>
      <c r="B17" t="s">
        <v>26</v>
      </c>
      <c r="C17">
        <v>85</v>
      </c>
      <c r="D17" s="1">
        <v>2290</v>
      </c>
      <c r="E17">
        <v>30</v>
      </c>
      <c r="F17" s="1">
        <v>2317</v>
      </c>
      <c r="G17" s="5">
        <v>31</v>
      </c>
      <c r="H17" s="5">
        <v>2056</v>
      </c>
      <c r="I17" s="7">
        <v>39</v>
      </c>
      <c r="J17" s="7">
        <v>2453</v>
      </c>
      <c r="K17" s="8">
        <v>47</v>
      </c>
      <c r="L17" s="8">
        <v>2160</v>
      </c>
      <c r="M17" s="8">
        <v>15</v>
      </c>
      <c r="N17" s="11">
        <v>904</v>
      </c>
      <c r="O17" s="8">
        <v>29</v>
      </c>
      <c r="P17" s="8">
        <v>1213</v>
      </c>
      <c r="Q17" s="8">
        <v>32</v>
      </c>
      <c r="R17" s="8">
        <v>1266</v>
      </c>
    </row>
    <row r="18" spans="1:18" x14ac:dyDescent="0.4">
      <c r="A18" t="s">
        <v>22</v>
      </c>
      <c r="B18" t="s">
        <v>9</v>
      </c>
      <c r="C18">
        <v>257</v>
      </c>
      <c r="D18" s="1">
        <v>2925</v>
      </c>
      <c r="E18">
        <v>332</v>
      </c>
      <c r="F18" s="1">
        <v>3510</v>
      </c>
      <c r="G18" s="5">
        <v>245</v>
      </c>
      <c r="H18" s="5">
        <v>2718</v>
      </c>
      <c r="I18" s="7">
        <v>221</v>
      </c>
      <c r="J18" s="7">
        <v>3567</v>
      </c>
      <c r="K18" s="8">
        <v>315</v>
      </c>
      <c r="L18" s="8">
        <v>4401</v>
      </c>
      <c r="M18" s="8">
        <v>210</v>
      </c>
      <c r="N18" s="11">
        <v>2762</v>
      </c>
      <c r="O18" s="8">
        <v>336</v>
      </c>
      <c r="P18" s="8">
        <v>4805</v>
      </c>
      <c r="Q18" s="8">
        <v>354</v>
      </c>
      <c r="R18" s="8">
        <v>4234</v>
      </c>
    </row>
    <row r="19" spans="1:18" x14ac:dyDescent="0.4">
      <c r="A19" t="s">
        <v>22</v>
      </c>
      <c r="B19" t="s">
        <v>10</v>
      </c>
      <c r="C19">
        <v>417</v>
      </c>
      <c r="D19" s="1">
        <v>8925</v>
      </c>
      <c r="E19">
        <v>532</v>
      </c>
      <c r="F19" s="1">
        <v>10466</v>
      </c>
      <c r="G19" s="5">
        <v>497</v>
      </c>
      <c r="H19" s="5">
        <v>8838</v>
      </c>
      <c r="I19" s="7">
        <v>502</v>
      </c>
      <c r="J19" s="7">
        <v>11150</v>
      </c>
      <c r="K19" s="8">
        <v>561</v>
      </c>
      <c r="L19" s="8">
        <v>10850</v>
      </c>
      <c r="M19" s="8">
        <v>365</v>
      </c>
      <c r="N19" s="11">
        <v>4437</v>
      </c>
      <c r="O19" s="8">
        <v>403</v>
      </c>
      <c r="P19" s="8">
        <v>5425</v>
      </c>
      <c r="Q19" s="8">
        <v>439</v>
      </c>
      <c r="R19" s="8">
        <v>7273</v>
      </c>
    </row>
    <row r="20" spans="1:18" x14ac:dyDescent="0.4">
      <c r="A20" t="s">
        <v>22</v>
      </c>
      <c r="B20" t="s">
        <v>11</v>
      </c>
      <c r="C20">
        <v>51</v>
      </c>
      <c r="D20" s="1">
        <v>3867</v>
      </c>
      <c r="E20">
        <v>58</v>
      </c>
      <c r="F20" s="1">
        <v>2162</v>
      </c>
      <c r="G20" s="5">
        <v>53</v>
      </c>
      <c r="H20" s="5">
        <v>2030</v>
      </c>
      <c r="I20" s="7">
        <v>74</v>
      </c>
      <c r="J20" s="7">
        <v>3381</v>
      </c>
      <c r="K20" s="8">
        <v>81</v>
      </c>
      <c r="L20" s="8">
        <v>2867</v>
      </c>
      <c r="M20" s="8">
        <v>94</v>
      </c>
      <c r="N20" s="11">
        <v>2137</v>
      </c>
      <c r="O20" s="8">
        <v>107</v>
      </c>
      <c r="P20" s="8">
        <v>2416</v>
      </c>
      <c r="Q20" s="8">
        <v>110</v>
      </c>
      <c r="R20" s="8">
        <v>2542</v>
      </c>
    </row>
    <row r="21" spans="1:18" x14ac:dyDescent="0.4">
      <c r="A21" t="s">
        <v>22</v>
      </c>
      <c r="B21" t="s">
        <v>14</v>
      </c>
      <c r="C21">
        <v>13</v>
      </c>
      <c r="D21">
        <v>584</v>
      </c>
      <c r="E21">
        <v>18</v>
      </c>
      <c r="F21">
        <v>628</v>
      </c>
      <c r="G21" s="5">
        <v>18</v>
      </c>
      <c r="H21" s="5">
        <v>276</v>
      </c>
      <c r="I21" s="7">
        <v>11</v>
      </c>
      <c r="J21" s="7">
        <v>155</v>
      </c>
      <c r="K21" s="8">
        <v>20</v>
      </c>
      <c r="L21" s="8">
        <v>421</v>
      </c>
      <c r="M21" s="8">
        <v>113</v>
      </c>
      <c r="N21" s="11">
        <v>2488</v>
      </c>
      <c r="O21" s="8">
        <v>25</v>
      </c>
      <c r="P21" s="8">
        <v>558</v>
      </c>
      <c r="Q21" s="8">
        <v>20</v>
      </c>
      <c r="R21" s="8">
        <v>387</v>
      </c>
    </row>
    <row r="22" spans="1:18" x14ac:dyDescent="0.4">
      <c r="A22" t="s">
        <v>22</v>
      </c>
      <c r="B22" t="s">
        <v>16</v>
      </c>
      <c r="C22">
        <v>11</v>
      </c>
      <c r="D22">
        <v>648</v>
      </c>
      <c r="E22">
        <v>24</v>
      </c>
      <c r="F22" s="1">
        <v>1171</v>
      </c>
      <c r="G22" s="5">
        <v>20</v>
      </c>
      <c r="H22" s="5">
        <v>978</v>
      </c>
      <c r="I22" s="7">
        <v>20</v>
      </c>
      <c r="J22" s="7">
        <v>735</v>
      </c>
      <c r="K22" s="8">
        <v>35</v>
      </c>
      <c r="L22" s="8">
        <v>1277</v>
      </c>
      <c r="M22" s="8">
        <v>25</v>
      </c>
      <c r="N22" s="11">
        <v>890</v>
      </c>
      <c r="O22" s="8">
        <v>47</v>
      </c>
      <c r="P22" s="8">
        <v>2649</v>
      </c>
      <c r="Q22" s="8">
        <v>90</v>
      </c>
      <c r="R22" s="8">
        <v>3126</v>
      </c>
    </row>
    <row r="23" spans="1:18" x14ac:dyDescent="0.4">
      <c r="A23" t="s">
        <v>22</v>
      </c>
      <c r="B23" t="s">
        <v>18</v>
      </c>
      <c r="C23">
        <v>3</v>
      </c>
      <c r="D23" t="s">
        <v>13</v>
      </c>
      <c r="E23">
        <v>13</v>
      </c>
      <c r="F23" t="s">
        <v>13</v>
      </c>
      <c r="G23" s="5">
        <v>1</v>
      </c>
      <c r="H23" s="5" t="s">
        <v>13</v>
      </c>
      <c r="I23" s="7">
        <v>9</v>
      </c>
      <c r="J23" s="7" t="s">
        <v>41</v>
      </c>
      <c r="K23" s="8">
        <v>10</v>
      </c>
      <c r="L23" s="8" t="s">
        <v>41</v>
      </c>
      <c r="M23" s="8">
        <v>1</v>
      </c>
      <c r="N23" s="11" t="s">
        <v>40</v>
      </c>
      <c r="O23" s="8">
        <v>4</v>
      </c>
      <c r="P23" s="11" t="s">
        <v>40</v>
      </c>
      <c r="Q23" s="8">
        <v>5</v>
      </c>
      <c r="R23" s="11" t="s">
        <v>40</v>
      </c>
    </row>
    <row r="24" spans="1:18" x14ac:dyDescent="0.4">
      <c r="A24" t="s">
        <v>22</v>
      </c>
      <c r="B24" t="s">
        <v>19</v>
      </c>
      <c r="C24">
        <v>89</v>
      </c>
      <c r="D24" s="1">
        <v>4396</v>
      </c>
      <c r="E24">
        <v>86</v>
      </c>
      <c r="F24" s="1">
        <v>3548</v>
      </c>
      <c r="G24" s="5">
        <v>86</v>
      </c>
      <c r="H24" s="5">
        <v>3871</v>
      </c>
      <c r="I24" s="7">
        <f>65+21</f>
        <v>86</v>
      </c>
      <c r="J24" s="7">
        <f>3083+860</f>
        <v>3943</v>
      </c>
      <c r="K24" s="8">
        <f>122+21</f>
        <v>143</v>
      </c>
      <c r="L24" s="8">
        <f>3996+728</f>
        <v>4724</v>
      </c>
      <c r="M24" s="8">
        <v>73</v>
      </c>
      <c r="N24" s="11">
        <v>1436</v>
      </c>
      <c r="O24" s="8">
        <v>72</v>
      </c>
      <c r="P24" s="8">
        <v>1030</v>
      </c>
      <c r="Q24" s="8">
        <v>71</v>
      </c>
      <c r="R24" s="8">
        <v>4019</v>
      </c>
    </row>
    <row r="25" spans="1:18" x14ac:dyDescent="0.4">
      <c r="A25" t="s">
        <v>22</v>
      </c>
      <c r="B25" t="s">
        <v>20</v>
      </c>
      <c r="C25" t="s">
        <v>13</v>
      </c>
      <c r="D25" t="s">
        <v>13</v>
      </c>
      <c r="E25">
        <v>1</v>
      </c>
      <c r="F25">
        <v>15</v>
      </c>
      <c r="G25" s="5" t="s">
        <v>13</v>
      </c>
      <c r="H25" s="5" t="s">
        <v>13</v>
      </c>
      <c r="I25" s="7" t="s">
        <v>41</v>
      </c>
      <c r="J25" s="7" t="s">
        <v>41</v>
      </c>
      <c r="K25" s="8" t="s">
        <v>41</v>
      </c>
      <c r="L25" s="8" t="s">
        <v>41</v>
      </c>
      <c r="M25" s="8" t="s">
        <v>50</v>
      </c>
      <c r="N25" s="11" t="s">
        <v>50</v>
      </c>
      <c r="O25" s="8" t="s">
        <v>40</v>
      </c>
      <c r="P25" s="11" t="s">
        <v>40</v>
      </c>
      <c r="Q25" s="8" t="s">
        <v>40</v>
      </c>
      <c r="R25" s="11" t="s">
        <v>40</v>
      </c>
    </row>
    <row r="26" spans="1:18" x14ac:dyDescent="0.4">
      <c r="A26" t="s">
        <v>22</v>
      </c>
      <c r="B26" t="s">
        <v>21</v>
      </c>
      <c r="C26">
        <v>5</v>
      </c>
      <c r="D26">
        <v>184</v>
      </c>
      <c r="E26">
        <v>5</v>
      </c>
      <c r="F26">
        <v>244</v>
      </c>
      <c r="G26" s="5">
        <v>9</v>
      </c>
      <c r="H26" s="5">
        <v>200</v>
      </c>
      <c r="I26" s="7">
        <v>4</v>
      </c>
      <c r="J26" s="7">
        <v>80</v>
      </c>
      <c r="K26" s="8">
        <v>2</v>
      </c>
      <c r="L26" s="8">
        <v>29</v>
      </c>
      <c r="M26" s="8">
        <v>1</v>
      </c>
      <c r="N26" s="11">
        <v>42</v>
      </c>
      <c r="O26" s="8">
        <v>4</v>
      </c>
      <c r="P26" s="8">
        <v>170</v>
      </c>
      <c r="Q26" s="8">
        <v>5</v>
      </c>
      <c r="R26" s="8">
        <v>223</v>
      </c>
    </row>
    <row r="27" spans="1:18" x14ac:dyDescent="0.4">
      <c r="A27" t="s">
        <v>27</v>
      </c>
      <c r="B27" t="s">
        <v>28</v>
      </c>
      <c r="C27">
        <v>541</v>
      </c>
      <c r="D27" s="1">
        <v>11610</v>
      </c>
      <c r="E27">
        <v>539</v>
      </c>
      <c r="F27" s="1">
        <v>10327</v>
      </c>
      <c r="G27" s="5">
        <v>551</v>
      </c>
      <c r="H27" s="5">
        <v>12343</v>
      </c>
      <c r="I27" s="7">
        <v>641</v>
      </c>
      <c r="J27" s="7">
        <v>17863</v>
      </c>
      <c r="K27" s="8">
        <v>486</v>
      </c>
      <c r="L27" s="8">
        <v>13123</v>
      </c>
      <c r="M27" s="8">
        <v>378</v>
      </c>
      <c r="N27" s="11">
        <v>8298</v>
      </c>
      <c r="O27" s="8">
        <v>0</v>
      </c>
      <c r="P27" s="11">
        <v>0</v>
      </c>
      <c r="Q27" s="8">
        <v>0</v>
      </c>
      <c r="R27" s="11">
        <v>0</v>
      </c>
    </row>
    <row r="28" spans="1:18" x14ac:dyDescent="0.4">
      <c r="A28" t="s">
        <v>27</v>
      </c>
      <c r="B28" t="s">
        <v>16</v>
      </c>
      <c r="C28">
        <v>805</v>
      </c>
      <c r="D28" s="1">
        <v>29490</v>
      </c>
      <c r="E28">
        <v>899</v>
      </c>
      <c r="F28" s="1">
        <v>28574</v>
      </c>
      <c r="G28" s="5">
        <v>1061</v>
      </c>
      <c r="H28" s="5">
        <v>25693</v>
      </c>
      <c r="I28" s="7">
        <f>140+764</f>
        <v>904</v>
      </c>
      <c r="J28" s="7">
        <f>2782+21835</f>
        <v>24617</v>
      </c>
      <c r="K28" s="8">
        <f>119+677</f>
        <v>796</v>
      </c>
      <c r="L28" s="8">
        <f>2642+16365</f>
        <v>19007</v>
      </c>
      <c r="M28" s="8">
        <v>541</v>
      </c>
      <c r="N28" s="11">
        <v>11047</v>
      </c>
      <c r="O28" s="8">
        <v>552</v>
      </c>
      <c r="P28" s="8">
        <v>12033</v>
      </c>
      <c r="Q28" s="8">
        <v>675</v>
      </c>
      <c r="R28" s="8">
        <v>17108</v>
      </c>
    </row>
    <row r="29" spans="1:18" x14ac:dyDescent="0.4">
      <c r="A29" t="s">
        <v>27</v>
      </c>
      <c r="B29" t="s">
        <v>19</v>
      </c>
      <c r="C29">
        <v>44</v>
      </c>
      <c r="D29" s="1">
        <v>4717</v>
      </c>
      <c r="E29">
        <v>94</v>
      </c>
      <c r="F29" s="1">
        <v>4556</v>
      </c>
      <c r="G29" s="5">
        <v>82</v>
      </c>
      <c r="H29" s="5">
        <v>2634</v>
      </c>
      <c r="I29" s="7">
        <f>28+66+2</f>
        <v>96</v>
      </c>
      <c r="J29" s="7">
        <f>510+2509+70</f>
        <v>3089</v>
      </c>
      <c r="K29" s="8">
        <v>70</v>
      </c>
      <c r="L29" s="8">
        <f>3232+9</f>
        <v>3241</v>
      </c>
      <c r="M29" s="8">
        <v>86</v>
      </c>
      <c r="N29" s="11">
        <v>3643</v>
      </c>
      <c r="O29" s="8">
        <v>87</v>
      </c>
      <c r="P29" s="11">
        <v>14815</v>
      </c>
      <c r="Q29" s="8">
        <v>177</v>
      </c>
      <c r="R29" s="11">
        <v>11102</v>
      </c>
    </row>
    <row r="30" spans="1:18" x14ac:dyDescent="0.4">
      <c r="A30" t="s">
        <v>27</v>
      </c>
      <c r="B30" t="s">
        <v>18</v>
      </c>
      <c r="C30" t="s">
        <v>13</v>
      </c>
      <c r="D30" t="s">
        <v>13</v>
      </c>
      <c r="E30">
        <v>17</v>
      </c>
      <c r="F30" t="s">
        <v>13</v>
      </c>
      <c r="G30" s="5">
        <v>4</v>
      </c>
      <c r="H30" s="5" t="s">
        <v>13</v>
      </c>
      <c r="I30" s="7">
        <v>3</v>
      </c>
      <c r="J30" s="7" t="s">
        <v>42</v>
      </c>
      <c r="K30" s="8">
        <v>0</v>
      </c>
      <c r="L30" s="8" t="s">
        <v>44</v>
      </c>
      <c r="M30" s="8">
        <v>0</v>
      </c>
      <c r="N30" s="8" t="s">
        <v>40</v>
      </c>
      <c r="O30" s="8">
        <v>0</v>
      </c>
      <c r="P30" s="8" t="s">
        <v>40</v>
      </c>
      <c r="Q30" s="8">
        <v>0</v>
      </c>
      <c r="R30" s="8" t="s">
        <v>40</v>
      </c>
    </row>
    <row r="31" spans="1:18" x14ac:dyDescent="0.4">
      <c r="A31" t="s">
        <v>27</v>
      </c>
      <c r="B31" t="s">
        <v>20</v>
      </c>
      <c r="C31" t="s">
        <v>13</v>
      </c>
      <c r="D31" t="s">
        <v>13</v>
      </c>
      <c r="E31" t="s">
        <v>13</v>
      </c>
      <c r="F31" t="s">
        <v>13</v>
      </c>
      <c r="G31" s="5"/>
      <c r="H31" s="5"/>
      <c r="I31" s="7" t="s">
        <v>43</v>
      </c>
      <c r="J31" s="7" t="s">
        <v>41</v>
      </c>
      <c r="K31" s="8" t="s">
        <v>41</v>
      </c>
      <c r="L31" s="8" t="s">
        <v>41</v>
      </c>
      <c r="M31" s="8" t="s">
        <v>50</v>
      </c>
      <c r="N31" s="11" t="s">
        <v>50</v>
      </c>
      <c r="O31" s="8" t="s">
        <v>40</v>
      </c>
      <c r="P31" s="11" t="s">
        <v>40</v>
      </c>
      <c r="Q31" s="8" t="s">
        <v>40</v>
      </c>
      <c r="R31" s="11" t="s">
        <v>40</v>
      </c>
    </row>
    <row r="32" spans="1:18" x14ac:dyDescent="0.4">
      <c r="A32" t="s">
        <v>27</v>
      </c>
      <c r="B32" t="s">
        <v>21</v>
      </c>
      <c r="C32">
        <v>8</v>
      </c>
      <c r="D32">
        <v>392</v>
      </c>
      <c r="E32">
        <v>7</v>
      </c>
      <c r="F32">
        <v>250</v>
      </c>
      <c r="G32" s="5">
        <v>6</v>
      </c>
      <c r="H32" s="5">
        <v>237</v>
      </c>
      <c r="I32" s="7">
        <v>19</v>
      </c>
      <c r="J32" s="7">
        <v>570</v>
      </c>
      <c r="K32" s="8">
        <v>8</v>
      </c>
      <c r="L32" s="8">
        <v>350</v>
      </c>
      <c r="M32" s="8">
        <v>4</v>
      </c>
      <c r="N32" s="11">
        <v>222</v>
      </c>
      <c r="O32" s="8">
        <v>2</v>
      </c>
      <c r="P32" s="11">
        <v>70</v>
      </c>
      <c r="Q32" s="8">
        <v>4</v>
      </c>
      <c r="R32" s="11">
        <v>83</v>
      </c>
    </row>
    <row r="33" spans="1:18" x14ac:dyDescent="0.4">
      <c r="A33" t="s">
        <v>29</v>
      </c>
      <c r="B33" t="s">
        <v>9</v>
      </c>
      <c r="C33">
        <v>184</v>
      </c>
      <c r="D33" s="1">
        <v>1466</v>
      </c>
      <c r="E33">
        <v>223</v>
      </c>
      <c r="F33" s="1">
        <v>1768</v>
      </c>
      <c r="G33" s="5">
        <v>165</v>
      </c>
      <c r="H33" s="5">
        <v>1357</v>
      </c>
      <c r="I33" s="7">
        <v>171</v>
      </c>
      <c r="J33" s="7">
        <v>1225</v>
      </c>
      <c r="K33" s="8">
        <v>186</v>
      </c>
      <c r="L33" s="8">
        <v>1381</v>
      </c>
      <c r="M33" s="8">
        <v>27</v>
      </c>
      <c r="N33" s="11">
        <v>145</v>
      </c>
      <c r="O33" s="8">
        <v>73</v>
      </c>
      <c r="P33" s="11">
        <v>578</v>
      </c>
      <c r="Q33" s="8">
        <v>82</v>
      </c>
      <c r="R33" s="11">
        <v>692</v>
      </c>
    </row>
    <row r="34" spans="1:18" x14ac:dyDescent="0.4">
      <c r="A34" t="s">
        <v>29</v>
      </c>
      <c r="B34" t="s">
        <v>10</v>
      </c>
      <c r="C34">
        <v>117</v>
      </c>
      <c r="D34" s="1">
        <v>2800</v>
      </c>
      <c r="E34">
        <v>205</v>
      </c>
      <c r="F34" s="1">
        <v>1989</v>
      </c>
      <c r="G34" s="5">
        <v>150</v>
      </c>
      <c r="H34" s="5">
        <v>1555</v>
      </c>
      <c r="I34" s="7">
        <v>166</v>
      </c>
      <c r="J34" s="7">
        <v>3008</v>
      </c>
      <c r="K34" s="8">
        <v>200</v>
      </c>
      <c r="L34" s="8">
        <v>2464</v>
      </c>
      <c r="M34" s="8">
        <v>57</v>
      </c>
      <c r="N34" s="11">
        <v>974</v>
      </c>
      <c r="O34" s="8">
        <v>150</v>
      </c>
      <c r="P34" s="11">
        <v>3499</v>
      </c>
      <c r="Q34" s="8">
        <v>118</v>
      </c>
      <c r="R34" s="11">
        <v>2484</v>
      </c>
    </row>
    <row r="35" spans="1:18" x14ac:dyDescent="0.4">
      <c r="A35" t="s">
        <v>29</v>
      </c>
      <c r="B35" t="s">
        <v>11</v>
      </c>
      <c r="C35">
        <v>35</v>
      </c>
      <c r="D35" s="1">
        <v>1479</v>
      </c>
      <c r="E35">
        <v>46</v>
      </c>
      <c r="F35" s="1">
        <v>1894</v>
      </c>
      <c r="G35" s="5">
        <v>62</v>
      </c>
      <c r="H35" s="5">
        <v>1839</v>
      </c>
      <c r="I35" s="7">
        <v>47</v>
      </c>
      <c r="J35" s="7">
        <v>1813</v>
      </c>
      <c r="K35" s="8">
        <v>52</v>
      </c>
      <c r="L35" s="8">
        <v>1891</v>
      </c>
      <c r="M35" s="8">
        <v>3</v>
      </c>
      <c r="N35" s="11">
        <v>40</v>
      </c>
      <c r="O35" s="8">
        <v>44</v>
      </c>
      <c r="P35" s="11">
        <v>1039</v>
      </c>
      <c r="Q35" s="8">
        <v>73</v>
      </c>
      <c r="R35" s="11">
        <v>2181</v>
      </c>
    </row>
    <row r="36" spans="1:18" x14ac:dyDescent="0.4">
      <c r="A36" t="s">
        <v>29</v>
      </c>
      <c r="B36" t="s">
        <v>12</v>
      </c>
      <c r="C36">
        <v>76</v>
      </c>
      <c r="D36" s="1">
        <v>2117</v>
      </c>
      <c r="E36">
        <v>80</v>
      </c>
      <c r="F36" s="1">
        <v>2513</v>
      </c>
      <c r="G36" s="5">
        <v>116</v>
      </c>
      <c r="H36" s="5">
        <v>2470</v>
      </c>
      <c r="I36" s="7">
        <v>134</v>
      </c>
      <c r="J36" s="7">
        <v>2583</v>
      </c>
      <c r="K36" s="8">
        <v>102</v>
      </c>
      <c r="L36" s="8">
        <v>2236</v>
      </c>
      <c r="M36" s="8">
        <v>39</v>
      </c>
      <c r="N36" s="11">
        <v>500</v>
      </c>
      <c r="O36" s="8">
        <v>87</v>
      </c>
      <c r="P36" s="11">
        <v>1065</v>
      </c>
      <c r="Q36" s="8">
        <v>92</v>
      </c>
      <c r="R36" s="11">
        <v>1745</v>
      </c>
    </row>
    <row r="37" spans="1:18" x14ac:dyDescent="0.4">
      <c r="A37" t="s">
        <v>29</v>
      </c>
      <c r="B37" t="s">
        <v>30</v>
      </c>
      <c r="C37">
        <v>29</v>
      </c>
      <c r="D37">
        <v>950</v>
      </c>
      <c r="E37">
        <v>32</v>
      </c>
      <c r="F37">
        <v>936</v>
      </c>
      <c r="G37" s="5">
        <v>44</v>
      </c>
      <c r="H37" s="5">
        <v>1212</v>
      </c>
      <c r="I37" s="7">
        <v>31</v>
      </c>
      <c r="J37" s="7">
        <v>884</v>
      </c>
      <c r="K37" s="8">
        <v>44</v>
      </c>
      <c r="L37" s="8">
        <v>1107</v>
      </c>
      <c r="M37" s="8">
        <v>9</v>
      </c>
      <c r="N37" s="11">
        <v>192</v>
      </c>
      <c r="O37" s="8">
        <v>14</v>
      </c>
      <c r="P37" s="11">
        <v>362</v>
      </c>
      <c r="Q37" s="8">
        <v>31</v>
      </c>
      <c r="R37" s="11">
        <v>751</v>
      </c>
    </row>
    <row r="38" spans="1:18" x14ac:dyDescent="0.4">
      <c r="A38" t="s">
        <v>29</v>
      </c>
      <c r="B38" t="s">
        <v>16</v>
      </c>
      <c r="C38">
        <v>51</v>
      </c>
      <c r="D38">
        <v>215</v>
      </c>
      <c r="E38">
        <v>11</v>
      </c>
      <c r="F38">
        <v>152</v>
      </c>
      <c r="G38" s="5">
        <v>14</v>
      </c>
      <c r="H38" s="5">
        <v>141</v>
      </c>
      <c r="I38" s="7">
        <v>30</v>
      </c>
      <c r="J38" s="7">
        <v>103</v>
      </c>
      <c r="K38" s="8">
        <v>70</v>
      </c>
      <c r="L38" s="8">
        <v>182</v>
      </c>
      <c r="M38" s="8">
        <v>4</v>
      </c>
      <c r="N38" s="11">
        <v>24</v>
      </c>
      <c r="O38" s="8">
        <v>20</v>
      </c>
      <c r="P38" s="11">
        <v>73</v>
      </c>
      <c r="Q38" s="8">
        <v>19</v>
      </c>
      <c r="R38" s="11">
        <v>48</v>
      </c>
    </row>
    <row r="39" spans="1:18" x14ac:dyDescent="0.4">
      <c r="A39" t="s">
        <v>29</v>
      </c>
      <c r="B39" t="s">
        <v>19</v>
      </c>
      <c r="C39">
        <v>8</v>
      </c>
      <c r="D39">
        <v>276</v>
      </c>
      <c r="E39">
        <v>16</v>
      </c>
      <c r="F39" s="1">
        <v>1557</v>
      </c>
      <c r="G39" s="5">
        <v>23</v>
      </c>
      <c r="H39" s="5">
        <v>1621</v>
      </c>
      <c r="I39" s="7">
        <v>13</v>
      </c>
      <c r="J39" s="7">
        <f>704+314</f>
        <v>1018</v>
      </c>
      <c r="K39" s="8">
        <f>7+10</f>
        <v>17</v>
      </c>
      <c r="L39" s="8">
        <f>1100+907</f>
        <v>2007</v>
      </c>
      <c r="M39" s="8">
        <v>2</v>
      </c>
      <c r="N39" s="11">
        <v>300</v>
      </c>
      <c r="O39" s="8">
        <v>24</v>
      </c>
      <c r="P39" s="8">
        <v>1911</v>
      </c>
      <c r="Q39" s="8">
        <v>17</v>
      </c>
      <c r="R39" s="11">
        <v>705</v>
      </c>
    </row>
    <row r="40" spans="1:18" x14ac:dyDescent="0.4">
      <c r="A40" t="s">
        <v>29</v>
      </c>
      <c r="B40" t="s">
        <v>20</v>
      </c>
      <c r="C40" t="s">
        <v>13</v>
      </c>
      <c r="D40" t="s">
        <v>13</v>
      </c>
      <c r="E40" t="s">
        <v>13</v>
      </c>
      <c r="F40" t="s">
        <v>13</v>
      </c>
      <c r="G40" s="5" t="s">
        <v>13</v>
      </c>
      <c r="H40" s="5" t="s">
        <v>13</v>
      </c>
      <c r="I40" s="7" t="s">
        <v>41</v>
      </c>
      <c r="J40" s="7" t="s">
        <v>44</v>
      </c>
      <c r="K40" s="8" t="s">
        <v>41</v>
      </c>
      <c r="L40" s="8" t="s">
        <v>41</v>
      </c>
      <c r="M40" s="8" t="s">
        <v>40</v>
      </c>
      <c r="N40" s="11" t="s">
        <v>50</v>
      </c>
      <c r="O40" s="8" t="s">
        <v>40</v>
      </c>
      <c r="P40" s="11" t="s">
        <v>40</v>
      </c>
      <c r="Q40" s="8" t="s">
        <v>40</v>
      </c>
      <c r="R40" s="11" t="s">
        <v>40</v>
      </c>
    </row>
    <row r="41" spans="1:18" x14ac:dyDescent="0.4">
      <c r="A41" t="s">
        <v>29</v>
      </c>
      <c r="B41" t="s">
        <v>21</v>
      </c>
      <c r="C41">
        <v>3</v>
      </c>
      <c r="D41">
        <v>144</v>
      </c>
      <c r="E41">
        <v>3</v>
      </c>
      <c r="F41">
        <v>108</v>
      </c>
      <c r="G41" s="5">
        <v>3</v>
      </c>
      <c r="H41" s="5">
        <v>210</v>
      </c>
      <c r="I41" s="7">
        <v>5</v>
      </c>
      <c r="J41" s="7">
        <v>200</v>
      </c>
      <c r="K41" s="8">
        <v>2</v>
      </c>
      <c r="L41" s="8">
        <v>150</v>
      </c>
      <c r="M41" s="8" t="s">
        <v>40</v>
      </c>
      <c r="N41" s="11" t="s">
        <v>40</v>
      </c>
      <c r="O41" s="8" t="s">
        <v>40</v>
      </c>
      <c r="P41" s="11" t="s">
        <v>40</v>
      </c>
      <c r="Q41" s="8" t="s">
        <v>40</v>
      </c>
      <c r="R41" s="11" t="s">
        <v>40</v>
      </c>
    </row>
    <row r="42" spans="1:18" x14ac:dyDescent="0.4">
      <c r="A42" t="s">
        <v>55</v>
      </c>
      <c r="B42" t="s">
        <v>11</v>
      </c>
      <c r="G42" s="8" t="s">
        <v>40</v>
      </c>
      <c r="H42" s="8" t="s">
        <v>40</v>
      </c>
      <c r="I42" s="8" t="s">
        <v>40</v>
      </c>
      <c r="J42" s="11" t="s">
        <v>40</v>
      </c>
      <c r="K42" s="8" t="s">
        <v>40</v>
      </c>
      <c r="L42" s="11" t="s">
        <v>40</v>
      </c>
      <c r="M42" s="8">
        <v>22</v>
      </c>
      <c r="N42" s="11">
        <v>3502</v>
      </c>
      <c r="O42" s="8">
        <v>26</v>
      </c>
      <c r="P42" s="11">
        <v>3148</v>
      </c>
      <c r="Q42" s="8">
        <v>24</v>
      </c>
      <c r="R42" s="11">
        <v>3858</v>
      </c>
    </row>
    <row r="43" spans="1:18" x14ac:dyDescent="0.4">
      <c r="A43" t="s">
        <v>55</v>
      </c>
      <c r="B43" t="s">
        <v>12</v>
      </c>
      <c r="G43" s="8" t="s">
        <v>40</v>
      </c>
      <c r="H43" s="8" t="s">
        <v>40</v>
      </c>
      <c r="I43" s="8" t="s">
        <v>40</v>
      </c>
      <c r="J43" s="11" t="s">
        <v>40</v>
      </c>
      <c r="K43" s="8" t="s">
        <v>40</v>
      </c>
      <c r="L43" s="11" t="s">
        <v>40</v>
      </c>
      <c r="M43" s="8" t="s">
        <v>40</v>
      </c>
      <c r="N43" s="11" t="s">
        <v>40</v>
      </c>
      <c r="O43" s="8" t="s">
        <v>40</v>
      </c>
      <c r="P43" s="11" t="s">
        <v>40</v>
      </c>
      <c r="Q43" s="8" t="s">
        <v>40</v>
      </c>
      <c r="R43" s="11" t="s">
        <v>40</v>
      </c>
    </row>
    <row r="44" spans="1:18" x14ac:dyDescent="0.4">
      <c r="A44" t="s">
        <v>55</v>
      </c>
      <c r="B44" t="s">
        <v>30</v>
      </c>
      <c r="G44" s="8" t="s">
        <v>40</v>
      </c>
      <c r="H44" s="8" t="s">
        <v>40</v>
      </c>
      <c r="I44" s="8" t="s">
        <v>40</v>
      </c>
      <c r="J44" s="11" t="s">
        <v>40</v>
      </c>
      <c r="K44" s="8" t="s">
        <v>40</v>
      </c>
      <c r="L44" s="11" t="s">
        <v>40</v>
      </c>
      <c r="M44" s="8" t="s">
        <v>40</v>
      </c>
      <c r="N44" s="11" t="s">
        <v>40</v>
      </c>
      <c r="O44" s="8" t="s">
        <v>40</v>
      </c>
      <c r="P44" s="11" t="s">
        <v>40</v>
      </c>
      <c r="Q44" s="8" t="s">
        <v>40</v>
      </c>
      <c r="R44" s="11" t="s">
        <v>40</v>
      </c>
    </row>
    <row r="45" spans="1:18" x14ac:dyDescent="0.4">
      <c r="A45" t="s">
        <v>55</v>
      </c>
      <c r="B45" t="s">
        <v>19</v>
      </c>
      <c r="G45" s="8" t="s">
        <v>40</v>
      </c>
      <c r="H45" s="8" t="s">
        <v>40</v>
      </c>
      <c r="I45" s="8" t="s">
        <v>40</v>
      </c>
      <c r="J45" s="11" t="s">
        <v>40</v>
      </c>
      <c r="K45" s="8" t="s">
        <v>40</v>
      </c>
      <c r="L45" s="11" t="s">
        <v>40</v>
      </c>
      <c r="M45" s="8" t="s">
        <v>40</v>
      </c>
      <c r="N45" s="11" t="s">
        <v>40</v>
      </c>
      <c r="O45" s="8" t="s">
        <v>40</v>
      </c>
      <c r="P45" s="11" t="s">
        <v>40</v>
      </c>
      <c r="Q45" s="8" t="s">
        <v>40</v>
      </c>
      <c r="R45" s="11" t="s">
        <v>40</v>
      </c>
    </row>
    <row r="46" spans="1:18" x14ac:dyDescent="0.4">
      <c r="A46" t="s">
        <v>55</v>
      </c>
      <c r="B46" t="s">
        <v>20</v>
      </c>
      <c r="G46" s="8" t="s">
        <v>40</v>
      </c>
      <c r="H46" s="8" t="s">
        <v>40</v>
      </c>
      <c r="I46" s="8" t="s">
        <v>40</v>
      </c>
      <c r="J46" s="11" t="s">
        <v>40</v>
      </c>
      <c r="K46" s="8" t="s">
        <v>40</v>
      </c>
      <c r="L46" s="11" t="s">
        <v>40</v>
      </c>
      <c r="M46" s="8" t="s">
        <v>40</v>
      </c>
      <c r="N46" s="11" t="s">
        <v>40</v>
      </c>
      <c r="O46" s="8" t="s">
        <v>40</v>
      </c>
      <c r="P46" s="11" t="s">
        <v>40</v>
      </c>
      <c r="Q46" s="8" t="s">
        <v>40</v>
      </c>
      <c r="R46" s="11" t="s">
        <v>40</v>
      </c>
    </row>
    <row r="47" spans="1:18" x14ac:dyDescent="0.4">
      <c r="A47" t="s">
        <v>55</v>
      </c>
      <c r="B47" t="s">
        <v>21</v>
      </c>
      <c r="G47" s="8" t="s">
        <v>40</v>
      </c>
      <c r="H47" s="8" t="s">
        <v>40</v>
      </c>
      <c r="I47" s="8" t="s">
        <v>40</v>
      </c>
      <c r="J47" s="11" t="s">
        <v>40</v>
      </c>
      <c r="K47" s="8" t="s">
        <v>40</v>
      </c>
      <c r="L47" s="11" t="s">
        <v>40</v>
      </c>
      <c r="M47" s="8" t="s">
        <v>40</v>
      </c>
      <c r="N47" s="11" t="s">
        <v>40</v>
      </c>
      <c r="O47" s="8" t="s">
        <v>40</v>
      </c>
      <c r="P47" s="11" t="s">
        <v>40</v>
      </c>
      <c r="Q47" s="8" t="s">
        <v>40</v>
      </c>
      <c r="R47" s="11" t="s">
        <v>40</v>
      </c>
    </row>
    <row r="48" spans="1:18" x14ac:dyDescent="0.4">
      <c r="A48" t="s">
        <v>56</v>
      </c>
      <c r="B48" t="s">
        <v>11</v>
      </c>
      <c r="G48" s="8" t="s">
        <v>40</v>
      </c>
      <c r="H48" s="8" t="s">
        <v>40</v>
      </c>
      <c r="I48" s="8" t="s">
        <v>40</v>
      </c>
      <c r="J48" s="11" t="s">
        <v>40</v>
      </c>
      <c r="K48" s="8" t="s">
        <v>40</v>
      </c>
      <c r="L48" s="11" t="s">
        <v>40</v>
      </c>
      <c r="M48" s="8" t="s">
        <v>40</v>
      </c>
      <c r="N48" s="11" t="s">
        <v>40</v>
      </c>
      <c r="O48" s="8" t="s">
        <v>40</v>
      </c>
      <c r="P48" s="11" t="s">
        <v>40</v>
      </c>
      <c r="Q48" s="8" t="s">
        <v>40</v>
      </c>
      <c r="R48" s="11" t="s">
        <v>40</v>
      </c>
    </row>
    <row r="49" spans="1:18" x14ac:dyDescent="0.4">
      <c r="A49" t="s">
        <v>56</v>
      </c>
      <c r="B49" t="s">
        <v>12</v>
      </c>
      <c r="G49" s="8" t="s">
        <v>40</v>
      </c>
      <c r="H49" s="8" t="s">
        <v>40</v>
      </c>
      <c r="I49" s="8" t="s">
        <v>40</v>
      </c>
      <c r="J49" s="11" t="s">
        <v>40</v>
      </c>
      <c r="K49" s="8" t="s">
        <v>40</v>
      </c>
      <c r="L49" s="11" t="s">
        <v>40</v>
      </c>
      <c r="M49" s="8">
        <v>2</v>
      </c>
      <c r="N49" s="11">
        <v>90</v>
      </c>
      <c r="O49" s="8">
        <v>10</v>
      </c>
      <c r="P49" s="11">
        <v>1010</v>
      </c>
      <c r="Q49" s="8">
        <v>7</v>
      </c>
      <c r="R49" s="11">
        <v>1501</v>
      </c>
    </row>
    <row r="50" spans="1:18" x14ac:dyDescent="0.4">
      <c r="A50" t="s">
        <v>56</v>
      </c>
      <c r="B50" t="s">
        <v>30</v>
      </c>
      <c r="G50" s="8" t="s">
        <v>40</v>
      </c>
      <c r="H50" s="8" t="s">
        <v>40</v>
      </c>
      <c r="I50" s="8" t="s">
        <v>40</v>
      </c>
      <c r="J50" s="11" t="s">
        <v>40</v>
      </c>
      <c r="K50" s="8" t="s">
        <v>40</v>
      </c>
      <c r="L50" s="11" t="s">
        <v>40</v>
      </c>
      <c r="M50" s="8">
        <v>6</v>
      </c>
      <c r="N50" s="11">
        <v>300</v>
      </c>
      <c r="O50" s="8" t="s">
        <v>40</v>
      </c>
      <c r="P50" s="11" t="s">
        <v>40</v>
      </c>
      <c r="Q50" s="8" t="s">
        <v>40</v>
      </c>
      <c r="R50" s="11" t="s">
        <v>40</v>
      </c>
    </row>
    <row r="51" spans="1:18" x14ac:dyDescent="0.4">
      <c r="A51" t="s">
        <v>56</v>
      </c>
      <c r="B51" t="s">
        <v>19</v>
      </c>
      <c r="G51" s="8" t="s">
        <v>40</v>
      </c>
      <c r="H51" s="8" t="s">
        <v>40</v>
      </c>
      <c r="I51" s="8" t="s">
        <v>40</v>
      </c>
      <c r="J51" s="11" t="s">
        <v>40</v>
      </c>
      <c r="K51" s="8" t="s">
        <v>40</v>
      </c>
      <c r="L51" s="11" t="s">
        <v>40</v>
      </c>
      <c r="M51" s="8" t="s">
        <v>40</v>
      </c>
      <c r="N51" s="11" t="s">
        <v>40</v>
      </c>
      <c r="O51" s="8">
        <v>1</v>
      </c>
      <c r="P51" s="11">
        <v>105</v>
      </c>
      <c r="Q51" s="8" t="s">
        <v>40</v>
      </c>
      <c r="R51" s="11" t="s">
        <v>40</v>
      </c>
    </row>
    <row r="52" spans="1:18" x14ac:dyDescent="0.4">
      <c r="A52" t="s">
        <v>56</v>
      </c>
      <c r="B52" t="s">
        <v>20</v>
      </c>
      <c r="G52" s="8" t="s">
        <v>40</v>
      </c>
      <c r="H52" s="8" t="s">
        <v>40</v>
      </c>
      <c r="I52" s="8" t="s">
        <v>40</v>
      </c>
      <c r="J52" s="11" t="s">
        <v>40</v>
      </c>
      <c r="K52" s="8" t="s">
        <v>40</v>
      </c>
      <c r="L52" s="11" t="s">
        <v>40</v>
      </c>
      <c r="M52" s="8" t="s">
        <v>40</v>
      </c>
      <c r="N52" s="11" t="s">
        <v>40</v>
      </c>
      <c r="O52" s="8" t="s">
        <v>40</v>
      </c>
      <c r="P52" s="11" t="s">
        <v>40</v>
      </c>
      <c r="Q52" s="8" t="s">
        <v>40</v>
      </c>
      <c r="R52" s="11" t="s">
        <v>40</v>
      </c>
    </row>
    <row r="53" spans="1:18" x14ac:dyDescent="0.4">
      <c r="A53" t="s">
        <v>56</v>
      </c>
      <c r="B53" t="s">
        <v>21</v>
      </c>
      <c r="G53" s="8" t="s">
        <v>40</v>
      </c>
      <c r="H53" s="8" t="s">
        <v>40</v>
      </c>
      <c r="I53" s="8" t="s">
        <v>40</v>
      </c>
      <c r="J53" s="11" t="s">
        <v>40</v>
      </c>
      <c r="K53" s="8" t="s">
        <v>40</v>
      </c>
      <c r="L53" s="11" t="s">
        <v>40</v>
      </c>
      <c r="M53" s="8" t="s">
        <v>40</v>
      </c>
      <c r="N53" s="11" t="s">
        <v>40</v>
      </c>
      <c r="O53" s="8" t="s">
        <v>40</v>
      </c>
      <c r="P53" s="11" t="s">
        <v>40</v>
      </c>
      <c r="Q53" s="8" t="s">
        <v>40</v>
      </c>
      <c r="R53" s="11" t="s">
        <v>40</v>
      </c>
    </row>
    <row r="54" spans="1:18" x14ac:dyDescent="0.4">
      <c r="A54" t="s">
        <v>57</v>
      </c>
      <c r="B54" t="s">
        <v>11</v>
      </c>
      <c r="G54" s="8" t="s">
        <v>40</v>
      </c>
      <c r="H54" s="8" t="s">
        <v>40</v>
      </c>
      <c r="I54" s="8" t="s">
        <v>40</v>
      </c>
      <c r="J54" s="11" t="s">
        <v>40</v>
      </c>
      <c r="K54" s="8" t="s">
        <v>40</v>
      </c>
      <c r="L54" s="11" t="s">
        <v>40</v>
      </c>
      <c r="M54" s="8">
        <v>15</v>
      </c>
      <c r="N54" s="11">
        <v>1288</v>
      </c>
      <c r="O54" s="8">
        <v>9</v>
      </c>
      <c r="P54" s="11">
        <v>923</v>
      </c>
      <c r="Q54" s="8">
        <v>17</v>
      </c>
      <c r="R54" s="11">
        <v>1204</v>
      </c>
    </row>
    <row r="55" spans="1:18" x14ac:dyDescent="0.4">
      <c r="A55" t="s">
        <v>57</v>
      </c>
      <c r="B55" t="s">
        <v>12</v>
      </c>
      <c r="G55" s="8" t="s">
        <v>40</v>
      </c>
      <c r="H55" s="8" t="s">
        <v>40</v>
      </c>
      <c r="I55" s="8" t="s">
        <v>40</v>
      </c>
      <c r="J55" s="11" t="s">
        <v>40</v>
      </c>
      <c r="K55" s="8" t="s">
        <v>40</v>
      </c>
      <c r="L55" s="11" t="s">
        <v>40</v>
      </c>
      <c r="M55" s="8" t="s">
        <v>40</v>
      </c>
      <c r="N55" s="11" t="s">
        <v>40</v>
      </c>
      <c r="O55" s="8" t="s">
        <v>40</v>
      </c>
      <c r="P55" s="11" t="s">
        <v>40</v>
      </c>
      <c r="Q55" s="8" t="s">
        <v>40</v>
      </c>
      <c r="R55" s="11" t="s">
        <v>40</v>
      </c>
    </row>
    <row r="56" spans="1:18" x14ac:dyDescent="0.4">
      <c r="A56" t="s">
        <v>57</v>
      </c>
      <c r="B56" t="s">
        <v>30</v>
      </c>
      <c r="G56" s="8" t="s">
        <v>40</v>
      </c>
      <c r="H56" s="8" t="s">
        <v>40</v>
      </c>
      <c r="I56" s="8" t="s">
        <v>40</v>
      </c>
      <c r="J56" s="11" t="s">
        <v>40</v>
      </c>
      <c r="K56" s="8" t="s">
        <v>40</v>
      </c>
      <c r="L56" s="11" t="s">
        <v>40</v>
      </c>
      <c r="M56" s="8" t="s">
        <v>40</v>
      </c>
      <c r="N56" s="11" t="s">
        <v>40</v>
      </c>
      <c r="O56" s="8" t="s">
        <v>40</v>
      </c>
      <c r="P56" s="11" t="s">
        <v>40</v>
      </c>
      <c r="Q56" s="8" t="s">
        <v>40</v>
      </c>
      <c r="R56" s="11" t="s">
        <v>40</v>
      </c>
    </row>
    <row r="57" spans="1:18" x14ac:dyDescent="0.4">
      <c r="A57" t="s">
        <v>57</v>
      </c>
      <c r="B57" t="s">
        <v>19</v>
      </c>
      <c r="G57" s="8" t="s">
        <v>40</v>
      </c>
      <c r="H57" s="8" t="s">
        <v>40</v>
      </c>
      <c r="I57" s="8" t="s">
        <v>40</v>
      </c>
      <c r="J57" s="11" t="s">
        <v>40</v>
      </c>
      <c r="K57" s="8" t="s">
        <v>40</v>
      </c>
      <c r="L57" s="11" t="s">
        <v>40</v>
      </c>
      <c r="M57" s="8">
        <v>21</v>
      </c>
      <c r="N57" s="11">
        <v>30600</v>
      </c>
      <c r="O57" s="8">
        <v>12</v>
      </c>
      <c r="P57" s="11">
        <v>8686</v>
      </c>
      <c r="Q57" s="8">
        <v>23</v>
      </c>
      <c r="R57" s="11">
        <v>27975</v>
      </c>
    </row>
    <row r="58" spans="1:18" x14ac:dyDescent="0.4">
      <c r="A58" t="s">
        <v>57</v>
      </c>
      <c r="B58" t="s">
        <v>20</v>
      </c>
      <c r="G58" s="8" t="s">
        <v>40</v>
      </c>
      <c r="H58" s="8" t="s">
        <v>40</v>
      </c>
      <c r="I58" s="8" t="s">
        <v>40</v>
      </c>
      <c r="J58" s="11" t="s">
        <v>40</v>
      </c>
      <c r="K58" s="8" t="s">
        <v>40</v>
      </c>
      <c r="L58" s="11" t="s">
        <v>40</v>
      </c>
      <c r="M58" s="8" t="s">
        <v>40</v>
      </c>
      <c r="N58" s="11" t="s">
        <v>40</v>
      </c>
      <c r="O58" s="8" t="s">
        <v>40</v>
      </c>
      <c r="P58" s="11" t="s">
        <v>40</v>
      </c>
      <c r="Q58" s="8" t="s">
        <v>40</v>
      </c>
      <c r="R58" s="11" t="s">
        <v>40</v>
      </c>
    </row>
    <row r="59" spans="1:18" x14ac:dyDescent="0.4">
      <c r="A59" t="s">
        <v>57</v>
      </c>
      <c r="B59" t="s">
        <v>21</v>
      </c>
      <c r="G59" s="8" t="s">
        <v>40</v>
      </c>
      <c r="H59" s="8" t="s">
        <v>40</v>
      </c>
      <c r="I59" s="8" t="s">
        <v>40</v>
      </c>
      <c r="J59" s="11" t="s">
        <v>40</v>
      </c>
      <c r="K59" s="8" t="s">
        <v>40</v>
      </c>
      <c r="L59" s="11" t="s">
        <v>40</v>
      </c>
      <c r="M59" s="8" t="s">
        <v>40</v>
      </c>
      <c r="N59" s="11" t="s">
        <v>40</v>
      </c>
      <c r="O59" s="8">
        <v>12</v>
      </c>
      <c r="P59" s="11">
        <v>27300</v>
      </c>
      <c r="Q59" s="8" t="s">
        <v>40</v>
      </c>
      <c r="R59" s="11" t="s">
        <v>40</v>
      </c>
    </row>
    <row r="60" spans="1:18" x14ac:dyDescent="0.4">
      <c r="A60" t="s">
        <v>31</v>
      </c>
      <c r="B60" t="s">
        <v>11</v>
      </c>
      <c r="C60">
        <v>16</v>
      </c>
      <c r="D60" s="1">
        <v>1223</v>
      </c>
      <c r="E60">
        <v>8</v>
      </c>
      <c r="F60">
        <v>390</v>
      </c>
      <c r="G60" s="5">
        <v>5</v>
      </c>
      <c r="H60" s="5">
        <v>240</v>
      </c>
      <c r="I60" s="5" t="s">
        <v>13</v>
      </c>
      <c r="J60" s="5" t="s">
        <v>13</v>
      </c>
      <c r="K60" s="5" t="s">
        <v>13</v>
      </c>
      <c r="L60" s="5" t="s">
        <v>13</v>
      </c>
      <c r="M60" s="5" t="s">
        <v>13</v>
      </c>
      <c r="N60" s="5" t="s">
        <v>13</v>
      </c>
      <c r="O60" s="5" t="s">
        <v>13</v>
      </c>
      <c r="P60" s="5" t="s">
        <v>13</v>
      </c>
      <c r="Q60" s="5" t="s">
        <v>13</v>
      </c>
      <c r="R60" s="5" t="s">
        <v>13</v>
      </c>
    </row>
    <row r="61" spans="1:18" x14ac:dyDescent="0.4">
      <c r="A61" t="s">
        <v>31</v>
      </c>
      <c r="B61" t="s">
        <v>12</v>
      </c>
      <c r="C61" t="s">
        <v>13</v>
      </c>
      <c r="D61" t="s">
        <v>13</v>
      </c>
      <c r="E61" t="s">
        <v>13</v>
      </c>
      <c r="F61" t="s">
        <v>13</v>
      </c>
      <c r="G61" s="5" t="s">
        <v>13</v>
      </c>
      <c r="H61" s="5" t="s">
        <v>13</v>
      </c>
      <c r="I61" s="5" t="s">
        <v>13</v>
      </c>
      <c r="J61" s="5" t="s">
        <v>13</v>
      </c>
      <c r="K61" s="5" t="s">
        <v>13</v>
      </c>
      <c r="L61" s="5" t="s">
        <v>13</v>
      </c>
      <c r="M61" s="5" t="s">
        <v>13</v>
      </c>
      <c r="N61" s="5" t="s">
        <v>13</v>
      </c>
      <c r="O61" s="5" t="s">
        <v>13</v>
      </c>
      <c r="P61" s="5" t="s">
        <v>13</v>
      </c>
      <c r="Q61" s="5" t="s">
        <v>13</v>
      </c>
      <c r="R61" s="5" t="s">
        <v>13</v>
      </c>
    </row>
    <row r="62" spans="1:18" x14ac:dyDescent="0.4">
      <c r="A62" t="s">
        <v>31</v>
      </c>
      <c r="B62" t="s">
        <v>30</v>
      </c>
      <c r="C62">
        <v>9</v>
      </c>
      <c r="D62">
        <v>290</v>
      </c>
      <c r="E62">
        <v>11</v>
      </c>
      <c r="F62">
        <v>450</v>
      </c>
      <c r="G62" s="5">
        <v>12</v>
      </c>
      <c r="H62" s="5">
        <v>340</v>
      </c>
      <c r="I62" s="7">
        <v>8</v>
      </c>
      <c r="J62" s="7">
        <v>240</v>
      </c>
      <c r="K62" s="5" t="s">
        <v>13</v>
      </c>
      <c r="L62" s="5" t="s">
        <v>13</v>
      </c>
      <c r="M62" s="5" t="s">
        <v>13</v>
      </c>
      <c r="N62" s="5" t="s">
        <v>13</v>
      </c>
      <c r="O62" s="5" t="s">
        <v>13</v>
      </c>
      <c r="P62" s="5" t="s">
        <v>13</v>
      </c>
      <c r="Q62" s="5" t="s">
        <v>13</v>
      </c>
      <c r="R62" s="5" t="s">
        <v>13</v>
      </c>
    </row>
    <row r="63" spans="1:18" x14ac:dyDescent="0.4">
      <c r="A63" t="s">
        <v>31</v>
      </c>
      <c r="B63" t="s">
        <v>19</v>
      </c>
      <c r="C63">
        <v>44</v>
      </c>
      <c r="D63" s="1">
        <v>2380</v>
      </c>
      <c r="E63">
        <v>29</v>
      </c>
      <c r="F63" s="1">
        <v>3306</v>
      </c>
      <c r="G63" s="5">
        <v>24</v>
      </c>
      <c r="H63" s="5">
        <v>2230</v>
      </c>
      <c r="I63" s="7">
        <v>25</v>
      </c>
      <c r="J63" s="7">
        <f>1360+583</f>
        <v>1943</v>
      </c>
      <c r="K63" s="8">
        <v>23</v>
      </c>
      <c r="L63" s="8">
        <v>2236</v>
      </c>
      <c r="M63" s="8">
        <v>11</v>
      </c>
      <c r="N63" s="11">
        <v>616</v>
      </c>
      <c r="O63" s="8">
        <v>0</v>
      </c>
      <c r="P63" s="8">
        <v>0</v>
      </c>
      <c r="Q63" s="8">
        <v>0</v>
      </c>
      <c r="R63" s="8">
        <v>0</v>
      </c>
    </row>
    <row r="64" spans="1:18" x14ac:dyDescent="0.4">
      <c r="A64" t="s">
        <v>31</v>
      </c>
      <c r="B64" t="s">
        <v>20</v>
      </c>
      <c r="C64" t="s">
        <v>13</v>
      </c>
      <c r="D64" t="s">
        <v>13</v>
      </c>
      <c r="E64" t="s">
        <v>13</v>
      </c>
      <c r="F64" t="s">
        <v>13</v>
      </c>
      <c r="G64" s="5" t="s">
        <v>13</v>
      </c>
      <c r="H64" s="5" t="s">
        <v>13</v>
      </c>
      <c r="I64" s="7" t="s">
        <v>41</v>
      </c>
      <c r="J64" s="7" t="s">
        <v>41</v>
      </c>
      <c r="K64" s="5" t="s">
        <v>13</v>
      </c>
      <c r="L64" s="5" t="s">
        <v>13</v>
      </c>
      <c r="M64" s="7" t="s">
        <v>40</v>
      </c>
      <c r="N64" s="7" t="s">
        <v>40</v>
      </c>
      <c r="O64" s="5" t="s">
        <v>13</v>
      </c>
      <c r="P64" s="5" t="s">
        <v>13</v>
      </c>
      <c r="Q64" s="7" t="s">
        <v>40</v>
      </c>
      <c r="R64" s="7" t="s">
        <v>40</v>
      </c>
    </row>
    <row r="65" spans="1:18" x14ac:dyDescent="0.4">
      <c r="A65" t="s">
        <v>31</v>
      </c>
      <c r="B65" t="s">
        <v>21</v>
      </c>
      <c r="C65">
        <v>2</v>
      </c>
      <c r="D65">
        <v>42</v>
      </c>
      <c r="E65" t="s">
        <v>13</v>
      </c>
      <c r="F65" t="s">
        <v>13</v>
      </c>
      <c r="G65" s="5">
        <v>1</v>
      </c>
      <c r="H65" s="5">
        <v>60</v>
      </c>
      <c r="I65" s="7">
        <v>5</v>
      </c>
      <c r="J65" s="7">
        <v>100</v>
      </c>
      <c r="K65" s="8">
        <v>5</v>
      </c>
      <c r="L65" s="8">
        <v>100</v>
      </c>
      <c r="M65" s="5" t="s">
        <v>13</v>
      </c>
      <c r="N65" s="5" t="s">
        <v>13</v>
      </c>
      <c r="O65" s="5" t="s">
        <v>13</v>
      </c>
      <c r="P65" s="5" t="s">
        <v>13</v>
      </c>
      <c r="Q65" s="5" t="s">
        <v>13</v>
      </c>
      <c r="R65" s="5" t="s">
        <v>13</v>
      </c>
    </row>
    <row r="66" spans="1:18" x14ac:dyDescent="0.4">
      <c r="A66" t="s">
        <v>32</v>
      </c>
      <c r="B66" t="s">
        <v>13</v>
      </c>
      <c r="C66">
        <v>12</v>
      </c>
      <c r="D66" s="1">
        <v>2019</v>
      </c>
      <c r="E66">
        <v>13</v>
      </c>
      <c r="F66" s="1">
        <v>2166</v>
      </c>
      <c r="G66" s="5">
        <v>5</v>
      </c>
      <c r="H66" s="5">
        <v>331</v>
      </c>
      <c r="I66" s="7" t="s">
        <v>40</v>
      </c>
      <c r="J66" s="7" t="s">
        <v>40</v>
      </c>
      <c r="K66" s="7" t="s">
        <v>40</v>
      </c>
      <c r="L66" s="7" t="s">
        <v>40</v>
      </c>
      <c r="M66" s="8" t="s">
        <v>40</v>
      </c>
      <c r="N66" s="11" t="s">
        <v>40</v>
      </c>
      <c r="O66" s="8" t="s">
        <v>40</v>
      </c>
      <c r="P66" s="11" t="s">
        <v>40</v>
      </c>
      <c r="Q66" s="8" t="s">
        <v>40</v>
      </c>
      <c r="R66" s="11" t="s">
        <v>40</v>
      </c>
    </row>
    <row r="67" spans="1:18" x14ac:dyDescent="0.4">
      <c r="A67" t="s">
        <v>33</v>
      </c>
      <c r="B67" t="s">
        <v>13</v>
      </c>
      <c r="C67">
        <v>12</v>
      </c>
      <c r="D67">
        <v>157</v>
      </c>
      <c r="E67">
        <v>2</v>
      </c>
      <c r="F67">
        <v>81</v>
      </c>
      <c r="G67" s="5" t="s">
        <v>13</v>
      </c>
      <c r="H67" s="5" t="s">
        <v>13</v>
      </c>
      <c r="I67" s="7" t="s">
        <v>41</v>
      </c>
      <c r="J67" s="7" t="s">
        <v>41</v>
      </c>
      <c r="K67" s="7" t="s">
        <v>40</v>
      </c>
      <c r="L67" s="7" t="s">
        <v>40</v>
      </c>
      <c r="M67" s="8" t="s">
        <v>50</v>
      </c>
      <c r="N67" s="11" t="s">
        <v>50</v>
      </c>
      <c r="O67" s="8" t="s">
        <v>40</v>
      </c>
      <c r="P67" s="11" t="s">
        <v>40</v>
      </c>
      <c r="Q67" s="8" t="s">
        <v>40</v>
      </c>
      <c r="R67" s="11" t="s">
        <v>40</v>
      </c>
    </row>
    <row r="68" spans="1:18" x14ac:dyDescent="0.4">
      <c r="A68" t="s">
        <v>34</v>
      </c>
      <c r="B68" t="s">
        <v>35</v>
      </c>
      <c r="C68" s="3">
        <v>805</v>
      </c>
      <c r="D68" s="4">
        <v>82880</v>
      </c>
      <c r="E68" s="3">
        <v>761</v>
      </c>
      <c r="F68" s="4">
        <v>68687</v>
      </c>
      <c r="G68" s="5">
        <v>689</v>
      </c>
      <c r="H68" s="5">
        <v>73173</v>
      </c>
      <c r="I68" s="7">
        <f>481+96</f>
        <v>577</v>
      </c>
      <c r="J68" s="7">
        <f>55233+5941</f>
        <v>61174</v>
      </c>
      <c r="K68" s="8">
        <f>499+88</f>
        <v>587</v>
      </c>
      <c r="L68" s="8">
        <f>71903+5816</f>
        <v>77719</v>
      </c>
      <c r="M68" s="8">
        <v>385</v>
      </c>
      <c r="N68" s="11">
        <v>52739</v>
      </c>
      <c r="O68">
        <v>474</v>
      </c>
      <c r="P68" s="8">
        <v>65889</v>
      </c>
      <c r="Q68" s="8">
        <v>593</v>
      </c>
      <c r="R68" s="8">
        <v>71489</v>
      </c>
    </row>
    <row r="69" spans="1:18" x14ac:dyDescent="0.4">
      <c r="A69" t="s">
        <v>34</v>
      </c>
      <c r="B69" t="s">
        <v>36</v>
      </c>
      <c r="C69" s="3">
        <v>281</v>
      </c>
      <c r="D69" s="4">
        <v>105127</v>
      </c>
      <c r="E69" s="3">
        <v>260</v>
      </c>
      <c r="F69" s="4">
        <v>104349</v>
      </c>
      <c r="G69" s="5">
        <v>262</v>
      </c>
      <c r="H69" s="5">
        <v>93540</v>
      </c>
      <c r="I69" s="7">
        <f>178+38</f>
        <v>216</v>
      </c>
      <c r="J69" s="7">
        <f>65584+12023</f>
        <v>77607</v>
      </c>
      <c r="K69" s="8">
        <f>164+33</f>
        <v>197</v>
      </c>
      <c r="L69" s="8">
        <f>67377+13313</f>
        <v>80690</v>
      </c>
      <c r="M69" s="8">
        <v>140</v>
      </c>
      <c r="N69" s="11">
        <v>55706</v>
      </c>
      <c r="O69">
        <v>149</v>
      </c>
      <c r="P69" s="8">
        <v>61703</v>
      </c>
      <c r="Q69" s="8">
        <v>206</v>
      </c>
      <c r="R69" s="8">
        <v>92009</v>
      </c>
    </row>
    <row r="70" spans="1:18" x14ac:dyDescent="0.4">
      <c r="A70" t="s">
        <v>34</v>
      </c>
      <c r="B70" t="s">
        <v>37</v>
      </c>
      <c r="C70" s="3">
        <v>90</v>
      </c>
      <c r="D70" s="4">
        <v>19518</v>
      </c>
      <c r="E70" s="3">
        <v>93</v>
      </c>
      <c r="F70" s="4">
        <v>22377</v>
      </c>
      <c r="G70" s="5">
        <v>108</v>
      </c>
      <c r="H70" s="5">
        <v>23457</v>
      </c>
      <c r="I70" s="7">
        <f>97+12</f>
        <v>109</v>
      </c>
      <c r="J70" s="7">
        <f>18095+1970</f>
        <v>20065</v>
      </c>
      <c r="K70" s="8">
        <f>66+13</f>
        <v>79</v>
      </c>
      <c r="L70" s="8">
        <f>14460+1716</f>
        <v>16176</v>
      </c>
      <c r="M70" s="8">
        <v>24</v>
      </c>
      <c r="N70" s="11">
        <v>6076</v>
      </c>
      <c r="O70">
        <v>39</v>
      </c>
      <c r="P70" s="8">
        <v>8559</v>
      </c>
      <c r="Q70" s="8">
        <v>87</v>
      </c>
      <c r="R70" s="8">
        <v>14833</v>
      </c>
    </row>
  </sheetData>
  <phoneticPr fontId="18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9-19体育館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　綾子</dc:creator>
  <cp:lastModifiedBy>齋藤　晧平</cp:lastModifiedBy>
  <cp:lastPrinted>2024-02-29T08:38:24Z</cp:lastPrinted>
  <dcterms:created xsi:type="dcterms:W3CDTF">2019-03-05T00:21:09Z</dcterms:created>
  <dcterms:modified xsi:type="dcterms:W3CDTF">2024-02-29T08:50:19Z</dcterms:modified>
</cp:coreProperties>
</file>